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<sst xmlns="http://schemas.openxmlformats.org/spreadsheetml/2006/main" count="34" uniqueCount="18">
  <si>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</si>
  <si>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</si>
  <si>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</si>
  <si>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</si>
  <si>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</si>
  <si>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</si>
  <si>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</si>
  <si>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</si>
  <si>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</si>
  <si>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</si>
  <si>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</si>
  <si>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</si>
  <si>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</si>
  <si>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</si>
  <si>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</si>
  <si>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</si>
  <si>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</si>
  <si>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2022 (Факт)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</si>
</sst>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49" fontId="2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6">
    <xf numFmtId="0" fontId="0" fillId="0" borderId="0" xfId="0" applyFont="1" applyAlignment="1">
      <alignment/>
    </xf>
    <xf numFmtId="0" fontId="4" fillId="0" borderId="15" xfId="122" applyFont="1" applyBorder="1" applyAlignment="1">
      <alignment horizontal="left" indent="3"/>
      <protection/>
    </xf>
    <xf numFmtId="0" fontId="5" fillId="0" borderId="15" xfId="122" applyFont="1" applyBorder="1" applyAlignment="1">
      <alignment wrapText="1"/>
      <protection/>
    </xf>
    <xf numFmtId="0" fontId="3" fillId="0" borderId="9" xfId="122" applyFont="1" applyBorder="1" applyAlignment="1">
      <alignment horizontal="center" vertical="center"/>
      <protection/>
    </xf>
    <xf numFmtId="0" fontId="5" fillId="0" borderId="16" xfId="122" applyFont="1" applyFill="1" applyBorder="1">
      <alignment/>
      <protection/>
    </xf>
    <xf numFmtId="0" fontId="5" fillId="0" borderId="9" xfId="122" applyFont="1" applyFill="1" applyBorder="1" applyAlignment="1">
      <alignment wrapText="1"/>
      <protection/>
    </xf>
    <xf numFmtId="0" fontId="3" fillId="0" borderId="9" xfId="122" applyFont="1" applyFill="1" applyBorder="1">
      <alignment/>
      <protection/>
    </xf>
    <xf numFmtId="0" fontId="4" fillId="0" borderId="0" xfId="122" applyFont="1" applyFill="1" applyBorder="1" applyAlignment="1">
      <alignment/>
      <protection/>
    </xf>
    <xf numFmtId="3" fontId="0" fillId="0" borderId="0" xfId="0" applyNumberFormat="1" applyAlignment="1">
      <alignment/>
    </xf>
    <xf numFmtId="181" fontId="5" fillId="0" borderId="17" xfId="191" applyNumberFormat="1" applyFont="1" applyFill="1" applyBorder="1" applyAlignment="1">
      <alignment horizontal="center" vertical="center"/>
    </xf>
    <xf numFmtId="181" fontId="4" fillId="0" borderId="17" xfId="191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72" fontId="3" fillId="0" borderId="17" xfId="122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9" xfId="122" applyNumberFormat="1" applyFont="1" applyBorder="1" applyAlignment="1">
      <alignment horizontal="center" vertical="center"/>
      <protection/>
    </xf>
    <xf numFmtId="187" fontId="5" fillId="0" borderId="9" xfId="191" applyNumberFormat="1" applyFont="1" applyFill="1" applyBorder="1" applyAlignment="1">
      <alignment horizontal="center" vertical="center"/>
    </xf>
    <xf numFmtId="187" fontId="3" fillId="0" borderId="9" xfId="191" applyNumberFormat="1" applyFont="1" applyFill="1" applyBorder="1" applyAlignment="1">
      <alignment horizontal="center" vertical="center"/>
    </xf>
    <xf numFmtId="187" fontId="4" fillId="0" borderId="9" xfId="191" applyNumberFormat="1" applyFont="1" applyFill="1" applyBorder="1" applyAlignment="1">
      <alignment horizontal="center" vertical="center"/>
    </xf>
    <xf numFmtId="187" fontId="3" fillId="0" borderId="9" xfId="191" applyNumberFormat="1" applyFont="1" applyFill="1" applyBorder="1" applyAlignment="1">
      <alignment horizontal="center"/>
    </xf>
    <xf numFmtId="181" fontId="3" fillId="0" borderId="9" xfId="140" applyNumberFormat="1" applyFont="1" applyFill="1" applyBorder="1" applyAlignment="1">
      <alignment horizontal="center"/>
    </xf>
    <xf numFmtId="194" fontId="5" fillId="0" borderId="9" xfId="140" applyNumberFormat="1" applyFont="1" applyFill="1" applyBorder="1" applyAlignment="1">
      <alignment horizontal="center" vertical="center"/>
    </xf>
    <xf numFmtId="194" fontId="3" fillId="0" borderId="9" xfId="191" applyNumberFormat="1" applyFont="1" applyFill="1" applyBorder="1" applyAlignment="1">
      <alignment horizontal="center" vertical="center"/>
    </xf>
    <xf numFmtId="194" fontId="4" fillId="0" borderId="9" xfId="191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5" fillId="0" borderId="9" xfId="122" applyFont="1" applyBorder="1" applyAlignment="1">
      <alignment horizontal="center" vertical="center"/>
      <protection/>
    </xf>
    <xf numFmtId="181" fontId="5" fillId="0" borderId="9" xfId="191" applyNumberFormat="1" applyFont="1" applyFill="1" applyBorder="1" applyAlignment="1">
      <alignment horizontal="center" vertical="center"/>
    </xf>
    <xf numFmtId="0" fontId="4" fillId="0" borderId="0" xfId="122" applyFont="1" applyFill="1" applyBorder="1" applyAlignment="1">
      <alignment horizontal="left" wrapText="1"/>
      <protection/>
    </xf>
    <xf numFmtId="0" fontId="0" fillId="0" borderId="9" xfId="0" applyFill="1" applyBorder="1" applyAlignment="1">
      <alignment/>
    </xf>
    <xf numFmtId="181" fontId="5" fillId="0" borderId="9" xfId="140" applyNumberFormat="1" applyFont="1" applyFill="1" applyBorder="1" applyAlignment="1">
      <alignment horizontal="center"/>
    </xf>
    <xf numFmtId="187" fontId="4" fillId="0" borderId="9" xfId="191" applyNumberFormat="1" applyFont="1" applyFill="1" applyBorder="1" applyAlignment="1">
      <alignment horizontal="center"/>
    </xf>
    <xf numFmtId="181" fontId="4" fillId="0" borderId="9" xfId="140" applyNumberFormat="1" applyFont="1" applyFill="1" applyBorder="1" applyAlignment="1">
      <alignment horizontal="center"/>
    </xf>
    <xf numFmtId="194" fontId="3" fillId="0" borderId="9" xfId="140" applyNumberFormat="1" applyFont="1" applyFill="1" applyBorder="1" applyAlignment="1">
      <alignment horizontal="center" vertical="center"/>
    </xf>
    <xf numFmtId="187" fontId="5" fillId="0" borderId="18" xfId="191" applyNumberFormat="1" applyFont="1" applyFill="1" applyBorder="1" applyAlignment="1">
      <alignment horizontal="center" vertical="center"/>
    </xf>
    <xf numFmtId="194" fontId="5" fillId="0" borderId="18" xfId="140" applyNumberFormat="1" applyFont="1" applyFill="1" applyBorder="1" applyAlignment="1">
      <alignment horizontal="center" vertical="center"/>
    </xf>
    <xf numFmtId="194" fontId="5" fillId="0" borderId="18" xfId="191" applyNumberFormat="1" applyFont="1" applyFill="1" applyBorder="1" applyAlignment="1">
      <alignment horizontal="center" vertical="center"/>
    </xf>
    <xf numFmtId="181" fontId="3" fillId="0" borderId="17" xfId="191" applyNumberFormat="1" applyFont="1" applyFill="1" applyBorder="1" applyAlignment="1">
      <alignment horizontal="center" vertical="center"/>
    </xf>
  </cellXfs>
  <cellStyles count="226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— акцент1" xfId="63"/>
    <cellStyle name="20% — акцент2" xfId="64"/>
    <cellStyle name="20% — акцент3" xfId="65"/>
    <cellStyle name="20% — акцент4" xfId="66"/>
    <cellStyle name="20% — акцент5" xfId="67"/>
    <cellStyle name="20% — акцент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10" xfId="121"/>
    <cellStyle name="Обычный 2" xfId="122"/>
    <cellStyle name="Обычный 2 2" xfId="123"/>
    <cellStyle name="Обычный 2 3" xfId="124"/>
    <cellStyle name="Обычный 2_2E95BEC8" xfId="125"/>
    <cellStyle name="Обычный 3" xfId="126"/>
    <cellStyle name="Обычный 3 2" xfId="127"/>
    <cellStyle name="Обычный 4" xfId="128"/>
    <cellStyle name="Обычный 5" xfId="129"/>
    <cellStyle name="Обычный 6" xfId="130"/>
    <cellStyle name="Обычный 6 2" xfId="131"/>
    <cellStyle name="Обычный 7" xfId="132"/>
    <cellStyle name="Обычный 7 2" xfId="133"/>
    <cellStyle name="Обычный 8" xfId="134"/>
    <cellStyle name="Обычный 9" xfId="135"/>
    <cellStyle name="Плохой" xfId="136"/>
    <cellStyle name="Пояснение" xfId="137"/>
    <cellStyle name="Примечание" xfId="138"/>
    <cellStyle name="Percent" xfId="139"/>
    <cellStyle name="Процентный 10" xfId="140"/>
    <cellStyle name="Процентный 10 10" xfId="141"/>
    <cellStyle name="Процентный 10 2" xfId="142"/>
    <cellStyle name="Процентный 11" xfId="143"/>
    <cellStyle name="Процентный 11 2" xfId="144"/>
    <cellStyle name="Процентный 12" xfId="145"/>
    <cellStyle name="Процентный 12 2" xfId="146"/>
    <cellStyle name="Процентный 13" xfId="147"/>
    <cellStyle name="Процентный 13 2" xfId="148"/>
    <cellStyle name="Процентный 2" xfId="149"/>
    <cellStyle name="Процентный 2 10" xfId="150"/>
    <cellStyle name="Процентный 2 10 2" xfId="151"/>
    <cellStyle name="Процентный 2 11" xfId="152"/>
    <cellStyle name="Процентный 2 2" xfId="153"/>
    <cellStyle name="Процентный 2 2 2" xfId="154"/>
    <cellStyle name="Процентный 2 3" xfId="155"/>
    <cellStyle name="Процентный 2 3 2" xfId="156"/>
    <cellStyle name="Процентный 2 4" xfId="157"/>
    <cellStyle name="Процентный 2 4 2" xfId="158"/>
    <cellStyle name="Процентный 2 5" xfId="159"/>
    <cellStyle name="Процентный 2 5 2" xfId="160"/>
    <cellStyle name="Процентный 2 6" xfId="161"/>
    <cellStyle name="Процентный 2 6 2" xfId="162"/>
    <cellStyle name="Процентный 2 7" xfId="163"/>
    <cellStyle name="Процентный 2 7 2" xfId="164"/>
    <cellStyle name="Процентный 2 8" xfId="165"/>
    <cellStyle name="Процентный 2 8 2" xfId="166"/>
    <cellStyle name="Процентный 2 9" xfId="167"/>
    <cellStyle name="Процентный 2 9 2" xfId="168"/>
    <cellStyle name="Процентный 3" xfId="169"/>
    <cellStyle name="Процентный 3 2" xfId="170"/>
    <cellStyle name="Процентный 4" xfId="171"/>
    <cellStyle name="Процентный 4 2" xfId="172"/>
    <cellStyle name="Процентный 5" xfId="173"/>
    <cellStyle name="Процентный 5 2" xfId="174"/>
    <cellStyle name="Процентный 6" xfId="175"/>
    <cellStyle name="Процентный 6 2" xfId="176"/>
    <cellStyle name="Процентный 7" xfId="177"/>
    <cellStyle name="Процентный 7 2" xfId="178"/>
    <cellStyle name="Процентный 8" xfId="179"/>
    <cellStyle name="Процентный 8 2" xfId="180"/>
    <cellStyle name="Процентный 9" xfId="181"/>
    <cellStyle name="Процентный 9 2" xfId="182"/>
    <cellStyle name="Связанная ячейка" xfId="183"/>
    <cellStyle name="Стиль 1" xfId="184"/>
    <cellStyle name="Текст предупреждения" xfId="185"/>
    <cellStyle name="Текстовый" xfId="186"/>
    <cellStyle name="Тысячи [0]_3Com" xfId="187"/>
    <cellStyle name="Тысячи_3Com" xfId="188"/>
    <cellStyle name="Comma" xfId="189"/>
    <cellStyle name="Comma [0]" xfId="190"/>
    <cellStyle name="Финансовый 10" xfId="191"/>
    <cellStyle name="Финансовый 10 10" xfId="192"/>
    <cellStyle name="Финансовый 10 10 2" xfId="193"/>
    <cellStyle name="Финансовый 10 2" xfId="194"/>
    <cellStyle name="Финансовый 11" xfId="195"/>
    <cellStyle name="Финансовый 11 2" xfId="196"/>
    <cellStyle name="Финансовый 12" xfId="197"/>
    <cellStyle name="Финансовый 12 2" xfId="198"/>
    <cellStyle name="Финансовый 13" xfId="199"/>
    <cellStyle name="Финансовый 2" xfId="200"/>
    <cellStyle name="Финансовый 2 10" xfId="201"/>
    <cellStyle name="Финансовый 2 10 2" xfId="202"/>
    <cellStyle name="Финансовый 2 11" xfId="203"/>
    <cellStyle name="Финансовый 2 12" xfId="204"/>
    <cellStyle name="Финансовый 2 2" xfId="205"/>
    <cellStyle name="Финансовый 2 2 2" xfId="206"/>
    <cellStyle name="Финансовый 2 3" xfId="207"/>
    <cellStyle name="Финансовый 2 3 2" xfId="208"/>
    <cellStyle name="Финансовый 2 4" xfId="209"/>
    <cellStyle name="Финансовый 2 4 2" xfId="210"/>
    <cellStyle name="Финансовый 2 5" xfId="211"/>
    <cellStyle name="Финансовый 2 5 2" xfId="212"/>
    <cellStyle name="Финансовый 2 6" xfId="213"/>
    <cellStyle name="Финансовый 2 6 2" xfId="214"/>
    <cellStyle name="Финансовый 2 7" xfId="215"/>
    <cellStyle name="Финансовый 2 7 2" xfId="216"/>
    <cellStyle name="Финансовый 2 8" xfId="217"/>
    <cellStyle name="Финансовый 2 8 2" xfId="218"/>
    <cellStyle name="Финансовый 2 9" xfId="219"/>
    <cellStyle name="Финансовый 2 9 2" xfId="220"/>
    <cellStyle name="Финансовый 3" xfId="221"/>
    <cellStyle name="Финансовый 3 2" xfId="222"/>
    <cellStyle name="Финансовый 4" xfId="223"/>
    <cellStyle name="Финансовый 4 2" xfId="224"/>
    <cellStyle name="Финансовый 5" xfId="225"/>
    <cellStyle name="Финансовый 5 2" xfId="226"/>
    <cellStyle name="Финансовый 6" xfId="227"/>
    <cellStyle name="Финансовый 6 2" xfId="228"/>
    <cellStyle name="Финансовый 7" xfId="229"/>
    <cellStyle name="Финансовый 7 2" xfId="230"/>
    <cellStyle name="Финансовый 8" xfId="231"/>
    <cellStyle name="Финансовый 8 2" xfId="232"/>
    <cellStyle name="Финансовый 9" xfId="233"/>
    <cellStyle name="Финансовый 9 2" xfId="234"/>
    <cellStyle name="Формула" xfId="235"/>
    <cellStyle name="ФормулаВБ" xfId="236"/>
    <cellStyle name="ФормулаНаКонтроль" xfId="237"/>
    <cellStyle name="Хороший" xfId="238"/>
    <cellStyle name="Џђћ–…ќ’ќ›‰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50.7109375" style="0" customWidth="1"/>
    <col min="2" max="2" width="15.140625" style="13" customWidth="1"/>
    <col min="3" max="3" width="14.140625" style="0" customWidth="1"/>
    <col min="4" max="4" width="20.421875" style="0" customWidth="1"/>
    <col min="5" max="5" width="9.57421875" style="0" customWidth="1"/>
    <col min="8" max="8" width="12.140625" style="0" bestFit="1" customWidth="1"/>
  </cols>
  <sheetData>
    <row r="2" ht="18.75">
      <c r="A2" s="11" t="s">
        <v>11</v>
      </c>
    </row>
    <row r="4" spans="1:4" ht="15.75">
      <c r="A4" s="24" t="s">
        <v>0</v>
      </c>
      <c r="B4" s="24" t="s">
        <v>17</v>
      </c>
      <c r="C4" s="24"/>
      <c r="D4" s="24"/>
    </row>
    <row r="5" spans="1:4" ht="15.75">
      <c r="A5" s="24"/>
      <c r="B5" s="14" t="s">
        <v>8</v>
      </c>
      <c r="C5" s="12" t="s">
        <v>6</v>
      </c>
      <c r="D5" s="3" t="s">
        <v>13</v>
      </c>
    </row>
    <row r="6" spans="1:4" ht="98.25" customHeight="1">
      <c r="A6" s="2" t="s">
        <v>1</v>
      </c>
      <c r="B6" s="15">
        <f>SUM(B7:B9)</f>
        <v>87135.954698</v>
      </c>
      <c r="C6" s="9"/>
      <c r="D6" s="15">
        <f>SUM(D7:D9)</f>
        <v>12.534284751526085</v>
      </c>
    </row>
    <row r="7" spans="1:4" ht="15.75">
      <c r="A7" s="1" t="s">
        <v>2</v>
      </c>
      <c r="B7" s="16">
        <v>0</v>
      </c>
      <c r="C7" s="10"/>
      <c r="D7" s="21">
        <v>0</v>
      </c>
    </row>
    <row r="8" spans="1:4" ht="15.75">
      <c r="A8" s="1" t="s">
        <v>3</v>
      </c>
      <c r="B8" s="16">
        <v>9435.637</v>
      </c>
      <c r="C8" s="10"/>
      <c r="D8" s="21">
        <v>1.3550310862630413</v>
      </c>
    </row>
    <row r="9" spans="1:4" ht="15.75">
      <c r="A9" s="1" t="s">
        <v>4</v>
      </c>
      <c r="B9" s="16">
        <v>77700.317698</v>
      </c>
      <c r="C9" s="10"/>
      <c r="D9" s="21">
        <v>11.179253665263044</v>
      </c>
    </row>
    <row r="10" spans="1:4" ht="15.75">
      <c r="A10" s="1" t="s">
        <v>5</v>
      </c>
      <c r="B10" s="16">
        <v>0</v>
      </c>
      <c r="C10" s="10"/>
      <c r="D10" s="21">
        <v>0</v>
      </c>
    </row>
    <row r="11" spans="1:4" ht="95.25" customHeight="1">
      <c r="A11" s="2" t="s">
        <v>7</v>
      </c>
      <c r="B11" s="15">
        <f>SUM(B12:B15)</f>
        <v>83672.18</v>
      </c>
      <c r="C11" s="9"/>
      <c r="D11" s="15">
        <f>SUM(D12:D15)</f>
        <v>12.03634454228012</v>
      </c>
    </row>
    <row r="12" spans="1:6" ht="15.75">
      <c r="A12" s="1" t="s">
        <v>2</v>
      </c>
      <c r="B12" s="16">
        <v>0</v>
      </c>
      <c r="C12" s="35"/>
      <c r="D12" s="16">
        <v>0</v>
      </c>
      <c r="F12" s="8"/>
    </row>
    <row r="13" spans="1:6" ht="15.75">
      <c r="A13" s="1" t="s">
        <v>3</v>
      </c>
      <c r="B13" s="16">
        <v>9240.098000000002</v>
      </c>
      <c r="C13" s="35"/>
      <c r="D13" s="16">
        <v>1.3269963345007427</v>
      </c>
      <c r="F13" s="8"/>
    </row>
    <row r="14" spans="1:4" ht="15.75">
      <c r="A14" s="1" t="s">
        <v>4</v>
      </c>
      <c r="B14" s="21">
        <v>64155.56</v>
      </c>
      <c r="C14" s="35"/>
      <c r="D14" s="21">
        <v>9.232418034313403</v>
      </c>
    </row>
    <row r="15" spans="1:4" ht="15.75">
      <c r="A15" s="1" t="s">
        <v>5</v>
      </c>
      <c r="B15" s="21">
        <v>10276.522</v>
      </c>
      <c r="C15" s="35"/>
      <c r="D15" s="21">
        <v>1.476930173465973</v>
      </c>
    </row>
    <row r="16" spans="1:4" ht="51" customHeight="1">
      <c r="A16" s="2" t="s">
        <v>9</v>
      </c>
      <c r="B16" s="15">
        <f>SUM(B17:B20)</f>
        <v>901.413</v>
      </c>
      <c r="C16" s="9"/>
      <c r="D16" s="15">
        <f>SUM(D17:D20)</f>
        <v>0.12953365274847362</v>
      </c>
    </row>
    <row r="17" spans="1:4" ht="15.75">
      <c r="A17" s="1" t="s">
        <v>2</v>
      </c>
      <c r="B17" s="17">
        <v>0</v>
      </c>
      <c r="C17" s="10"/>
      <c r="D17" s="17">
        <v>0</v>
      </c>
    </row>
    <row r="18" spans="1:4" ht="15.75">
      <c r="A18" s="1" t="s">
        <v>3</v>
      </c>
      <c r="B18" s="17">
        <v>0</v>
      </c>
      <c r="C18" s="10"/>
      <c r="D18" s="17">
        <v>0</v>
      </c>
    </row>
    <row r="19" spans="1:4" ht="15.75">
      <c r="A19" s="1" t="s">
        <v>4</v>
      </c>
      <c r="B19" s="22">
        <v>732.343</v>
      </c>
      <c r="C19" s="10"/>
      <c r="D19" s="22">
        <v>0.10522792234159846</v>
      </c>
    </row>
    <row r="20" spans="1:4" ht="15.75">
      <c r="A20" s="1" t="s">
        <v>5</v>
      </c>
      <c r="B20" s="22">
        <v>169.07000000000002</v>
      </c>
      <c r="C20" s="10"/>
      <c r="D20" s="22">
        <v>0.02430573040687516</v>
      </c>
    </row>
    <row r="21" spans="1:5" ht="63">
      <c r="A21" s="2" t="s">
        <v>12</v>
      </c>
      <c r="B21" s="15">
        <f>SUM(B22:B25)</f>
        <v>3629.4</v>
      </c>
      <c r="C21" s="20">
        <f>B21/B6*100</f>
        <v>4.165215165862301</v>
      </c>
      <c r="D21" s="15">
        <f>SUM(D22:D25)</f>
        <v>0.49794020924596505</v>
      </c>
      <c r="E21" s="23">
        <f>B21/D21</f>
        <v>7288.82691658107</v>
      </c>
    </row>
    <row r="22" spans="1:4" ht="15.75">
      <c r="A22" s="1" t="s">
        <v>2</v>
      </c>
      <c r="B22" s="21">
        <v>0</v>
      </c>
      <c r="C22" s="31">
        <v>0</v>
      </c>
      <c r="D22" s="21">
        <v>0</v>
      </c>
    </row>
    <row r="23" spans="1:4" ht="15.75">
      <c r="A23" s="1" t="s">
        <v>3</v>
      </c>
      <c r="B23" s="21">
        <v>194.8332</v>
      </c>
      <c r="C23" s="31">
        <f>B23/B8*100</f>
        <v>2.06486536097139</v>
      </c>
      <c r="D23" s="31">
        <v>0.028034751762298485</v>
      </c>
    </row>
    <row r="24" spans="1:5" ht="15.75">
      <c r="A24" s="1" t="s">
        <v>4</v>
      </c>
      <c r="B24" s="21">
        <v>3434.5668</v>
      </c>
      <c r="C24" s="31">
        <f>B24/B9*100</f>
        <v>4.420273818376428</v>
      </c>
      <c r="D24" s="31">
        <v>0.4699054574836666</v>
      </c>
      <c r="E24" s="13"/>
    </row>
    <row r="25" spans="1:4" ht="15.75">
      <c r="A25" s="1" t="s">
        <v>5</v>
      </c>
      <c r="B25" s="16">
        <v>0</v>
      </c>
      <c r="C25" s="31">
        <v>0</v>
      </c>
      <c r="D25" s="21">
        <v>0</v>
      </c>
    </row>
    <row r="26" spans="1:4" ht="15.75">
      <c r="A26" s="4" t="s">
        <v>15</v>
      </c>
      <c r="B26" s="32">
        <f>B6*C26/100</f>
        <v>4296.761062113078</v>
      </c>
      <c r="C26" s="33">
        <v>4.9311</v>
      </c>
      <c r="D26" s="34">
        <f>D6*C26/100</f>
        <v>0.6180781153825028</v>
      </c>
    </row>
    <row r="27" spans="1:4" ht="15.75">
      <c r="A27" s="6"/>
      <c r="B27" s="18"/>
      <c r="C27" s="19"/>
      <c r="D27" s="27"/>
    </row>
    <row r="28" spans="1:4" ht="33.75" customHeight="1">
      <c r="A28" s="5" t="s">
        <v>14</v>
      </c>
      <c r="B28" s="25">
        <v>11.8776798386</v>
      </c>
      <c r="C28" s="25"/>
      <c r="D28" s="27"/>
    </row>
    <row r="29" spans="1:4" ht="63">
      <c r="A29" s="5" t="s">
        <v>10</v>
      </c>
      <c r="B29" s="15">
        <f>SUM(B30:B33)</f>
        <v>4296.761062113078</v>
      </c>
      <c r="C29" s="28"/>
      <c r="D29" s="15">
        <f>SUM(D30:D33)</f>
        <v>0.6180781153825027</v>
      </c>
    </row>
    <row r="30" spans="1:4" ht="15.75">
      <c r="A30" s="1" t="s">
        <v>2</v>
      </c>
      <c r="B30" s="29">
        <f>B7*4.9311/100</f>
        <v>0</v>
      </c>
      <c r="C30" s="30"/>
      <c r="D30" s="29">
        <f>D7*4.9311/100</f>
        <v>0</v>
      </c>
    </row>
    <row r="31" spans="1:4" ht="15.75">
      <c r="A31" s="1" t="s">
        <v>3</v>
      </c>
      <c r="B31" s="29">
        <f aca="true" t="shared" si="0" ref="B31:D33">B8*4.9311/100</f>
        <v>465.28069610700004</v>
      </c>
      <c r="C31" s="30"/>
      <c r="D31" s="29">
        <f t="shared" si="0"/>
        <v>0.06681793789471682</v>
      </c>
    </row>
    <row r="32" spans="1:4" ht="15.75">
      <c r="A32" s="1" t="s">
        <v>4</v>
      </c>
      <c r="B32" s="29">
        <f t="shared" si="0"/>
        <v>3831.480366006078</v>
      </c>
      <c r="C32" s="30"/>
      <c r="D32" s="29">
        <f t="shared" si="0"/>
        <v>0.5512601774877859</v>
      </c>
    </row>
    <row r="33" spans="1:4" ht="15.75">
      <c r="A33" s="1" t="s">
        <v>5</v>
      </c>
      <c r="B33" s="29">
        <f t="shared" si="0"/>
        <v>0</v>
      </c>
      <c r="C33" s="30"/>
      <c r="D33" s="29">
        <f t="shared" si="0"/>
        <v>0</v>
      </c>
    </row>
    <row r="35" ht="15.75">
      <c r="A35" s="7"/>
    </row>
    <row r="36" spans="1:4" ht="33.75" customHeight="1">
      <c r="A36" s="26" t="s">
        <v>16</v>
      </c>
      <c r="B36" s="26"/>
      <c r="C36" s="26"/>
      <c r="D36" s="26"/>
    </row>
    <row r="37" ht="15.75">
      <c r="A37" s="7"/>
    </row>
  </sheetData>
  <sheetProtection/>
  <mergeCells count="4">
    <mergeCell ref="A4:A5"/>
    <mergeCell ref="B28:C28"/>
    <mergeCell ref="B4:D4"/>
    <mergeCell ref="A36:D36"/>
  </mergeCells>
  <dataValidations count="1">
    <dataValidation type="decimal" allowBlank="1" showErrorMessage="1" errorTitle="Ошибка" error="Допускается ввод только действительных чисел!" sqref="B23:B24 D23:D24 B19:B20 D19:D20 D13:D15 B13:B1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2023-03-01T12:02:43Z</dcterms:modified>
  <cp:category/>
  <cp:version/>
  <cp:contentType/>
  <cp:contentStatus/>
</cp:coreProperties>
</file>