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<sst xmlns="http://schemas.openxmlformats.org/spreadsheetml/2006/main" count="246" uniqueCount="171">
  <si>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</si>
  <si>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</si>
  <si>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</si>
  <si>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</si>
  <si>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</si>
  <si>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</si>
  <si>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</si>
  <si>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</si>
  <si>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</si>
  <si>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</si>
  <si>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</si>
  <si>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</si>
  <si>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</si>
  <si>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</si>
  <si>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</si>
  <si>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</si>
  <si>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</si>
  <si>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</si>
  <si>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</si>
  <si>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</si>
  <si>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</si>
  <si>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</si>
  <si>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</si>
  <si>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</si>
  <si>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</si>
  <si>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</si>
  <si>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</si>
  <si>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</si>
  <si>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</si>
  <si>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</si>
  <si>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</si>
  <si>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</si>
  <si>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</si>
  <si>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</si>
  <si>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</si>
  <si>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</si>
  <si>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</si>
  <si>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</si>
  <si>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</si>
  <si>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</si>
  <si>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</si>
  <si>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</si>
  <si>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</si>
  <si>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</si>
  <si>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</si>
  <si>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</si>
  <si>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</si>
  <si>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</si>
  <si>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</si>
  <si>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</si>
  <si>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</si>
  <si>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</si>
  <si>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</si>
  <si>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</si>
  <si>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</si>
  <si>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</si>
  <si>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</si>
  <si>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</si>
  <si>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</si>
  <si>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</si>
  <si>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</si>
  <si>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</si>
  <si>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</si>
  <si>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</si>
  <si>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</si>
  <si>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</si>
  <si>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</si>
  <si>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</si>
  <si>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</si>
  <si>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</si>
  <si>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</si>
  <si>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</si>
  <si>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</si>
  <si>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</si>
  <si>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</si>
  <si>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</si>
  <si>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</si>
  <si>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</si>
  <si>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</si>
  <si>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</si>
  <si>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</si>
  <si>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</si>
  <si>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</si>
  <si>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</si>
  <si>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</si>
  <si>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</si>
  <si>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</si>
  <si>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</si>
  <si>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</si>
  <si>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</si>
  <si>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</si>
  <si>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</si>
  <si>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</si>
  <si>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</si>
  <si>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</si>
  <si>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</si>
  <si>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</si>
  <si>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</si>
  <si>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</si>
  <si>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</si>
  <si>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</si>
  <si>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</si>
  <si>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</si>
  <si>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</si>
  <si>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</si>
  <si>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</si>
  <si>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</si>
  <si>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</si>
  <si>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</si>
  <si>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</si>
  <si>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</si>
  <si>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</si>
  <si>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</si>
  <si>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</si>
  <si>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</si>
  <si>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</si>
  <si>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</si>
  <si>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</si>
  <si>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</si>
  <si>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</si>
  <si>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</si>
  <si>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</si>
  <si>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</si>
  <si>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</si>
  <si>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</si>
  <si>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</si>
  <si>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</si>
  <si>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</si>
  <si>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</si>
  <si>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</si>
  <si>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</si>
  <si>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</si>
  <si>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</si>
  <si>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</si>
  <si>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</si>
  <si>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</si>
  <si>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</si>
  <si>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</si>
  <si>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</si>
  <si>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</si>
  <si>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</si>
  <si>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</si>
  <si>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</si>
  <si>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</si>
  <si>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</si>
  <si>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</si>
  <si>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</si>
  <si>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</si>
  <si>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</si>
  <si>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</si>
  <si>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</si>
  <si>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</si>
  <si>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</si>
  <si>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</si>
  <si>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</si>
  <si>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</si>
  <si>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</si>
  <si>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</si>
  <si>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</si>
  <si>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</si>
  <si>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</si>
  <si>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</si>
  <si>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t>2020 (план)</t>
  </si>
  <si>
    <t>2018</t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</si>
  <si>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</si>
  <si>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</si>
  <si>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</si>
  <si>
    <t xml:space="preserve">Расхождения здесь и ниже связаны с фактическим объемом финансирования </t>
  </si>
  <si>
    <t>фактический объем материальной помощи</t>
  </si>
  <si>
    <t>3375 тыс. руб. - амортизация по инвестпрограмме</t>
  </si>
  <si>
    <t xml:space="preserve">здесь и далее приведены фактические значения на конец 2020 года (изменение состава оборудования)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</si>
</sst>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4" fillId="0" borderId="12" xfId="52" applyFont="1" applyBorder="1" applyAlignment="1">
      <alignment horizontal="left" vertical="center" wrapText="1"/>
      <protection/>
    </xf>
    <xf numFmtId="0" fontId="24" fillId="0" borderId="11" xfId="52" applyFont="1" applyBorder="1" applyAlignment="1">
      <alignment horizontal="left" vertical="center" wrapText="1"/>
      <protection/>
    </xf>
    <xf numFmtId="4" fontId="25" fillId="0" borderId="10" xfId="52" applyNumberFormat="1" applyFont="1" applyBorder="1" applyAlignment="1">
      <alignment horizontal="left" vertical="center" wrapText="1"/>
      <protection/>
    </xf>
    <xf numFmtId="0" fontId="25" fillId="0" borderId="12" xfId="52" applyFont="1" applyBorder="1" applyAlignment="1">
      <alignment horizontal="left" vertical="center" wrapText="1"/>
      <protection/>
    </xf>
    <xf numFmtId="0" fontId="25" fillId="0" borderId="11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69;&#1083;&#1077;&#1082;&#1090;&#1088;&#1086;&#1086;&#1073;&#1086;&#1088;&#1091;&#1076;&#1086;&#1074;&#1072;&#1085;&#1080;&#1077;%20&#1074;%20&#1072;&#1088;&#1077;&#1085;&#1076;&#1077;%20&#1080;%20&#1089;&#1086;&#1073;&#1089;&#1090;&#1074;&#1077;&#1085;&#1085;&#1086;&#1089;&#1090;&#1080;\2019.12.05.%20&#1069;&#1083;&#1077;&#1082;&#1090;&#1088;&#1086;&#1086;&#1073;&#1086;&#1088;&#1091;&#1076;&#1086;&#1074;&#1072;&#1085;&#1080;&#1077;%20&#1074;%20&#1072;&#1088;&#1077;&#1085;&#1076;&#1077;%20&#1080;%20&#1089;&#1086;&#1073;&#1089;&#1090;&#1074;&#1077;&#1085;&#1085;&#1086;&#1089;&#1090;&#1080;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"/>
      <sheetName val="собственность"/>
      <sheetName val="Лист3"/>
    </sheetNames>
    <sheetDataSet>
      <sheetData sheetId="0">
        <row r="389">
          <cell r="P389">
            <v>61190</v>
          </cell>
          <cell r="S389">
            <v>11511</v>
          </cell>
        </row>
        <row r="391">
          <cell r="P391">
            <v>79478</v>
          </cell>
          <cell r="Q391">
            <v>800</v>
          </cell>
          <cell r="S391">
            <v>13958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1">
      <selection activeCell="CN64" sqref="CN64:DD64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90" width="0.875" style="2" customWidth="1"/>
    <col min="91" max="91" width="3.125" style="2" customWidth="1"/>
    <col min="92" max="107" width="0.875" style="2" customWidth="1"/>
    <col min="108" max="108" width="10.75390625" style="2" customWidth="1"/>
    <col min="109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74" t="s">
        <v>155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</row>
    <row r="6" spans="1:108" s="3" customFormat="1" ht="14.25" customHeight="1">
      <c r="A6" s="74" t="s">
        <v>19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</row>
    <row r="7" spans="1:108" s="3" customFormat="1" ht="14.25" customHeight="1">
      <c r="A7" s="74" t="s">
        <v>91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</row>
    <row r="8" spans="1:108" s="3" customFormat="1" ht="14.25" customHeight="1">
      <c r="A8" s="74" t="s">
        <v>113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</row>
    <row r="9" ht="21" customHeight="1"/>
    <row r="10" spans="3:87" ht="15">
      <c r="C10" s="4" t="s">
        <v>29</v>
      </c>
      <c r="D10" s="4"/>
      <c r="AG10" s="76" t="s">
        <v>115</v>
      </c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</row>
    <row r="11" spans="3:66" ht="15">
      <c r="C11" s="4" t="s">
        <v>30</v>
      </c>
      <c r="D11" s="4"/>
      <c r="J11" s="77" t="s">
        <v>116</v>
      </c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3:66" ht="15">
      <c r="C12" s="4" t="s">
        <v>31</v>
      </c>
      <c r="D12" s="4"/>
      <c r="J12" s="78" t="s">
        <v>117</v>
      </c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</row>
    <row r="13" spans="3:61" ht="15">
      <c r="C13" s="4" t="s">
        <v>32</v>
      </c>
      <c r="D13" s="4"/>
      <c r="AQ13" s="67" t="s">
        <v>163</v>
      </c>
      <c r="AR13" s="67"/>
      <c r="AS13" s="67"/>
      <c r="AT13" s="67"/>
      <c r="AU13" s="67"/>
      <c r="AV13" s="67"/>
      <c r="AW13" s="67"/>
      <c r="AX13" s="67"/>
      <c r="AY13" s="68" t="s">
        <v>33</v>
      </c>
      <c r="AZ13" s="68"/>
      <c r="BA13" s="67" t="s">
        <v>156</v>
      </c>
      <c r="BB13" s="67"/>
      <c r="BC13" s="67"/>
      <c r="BD13" s="67"/>
      <c r="BE13" s="67"/>
      <c r="BF13" s="67"/>
      <c r="BG13" s="67"/>
      <c r="BH13" s="67"/>
      <c r="BI13" s="2" t="s">
        <v>34</v>
      </c>
    </row>
    <row r="15" spans="1:108" s="5" customFormat="1" ht="13.5">
      <c r="A15" s="51" t="s">
        <v>26</v>
      </c>
      <c r="B15" s="52"/>
      <c r="C15" s="52"/>
      <c r="D15" s="52"/>
      <c r="E15" s="52"/>
      <c r="F15" s="52"/>
      <c r="G15" s="52"/>
      <c r="H15" s="52"/>
      <c r="I15" s="53"/>
      <c r="J15" s="75" t="s">
        <v>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51" t="s">
        <v>35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3"/>
      <c r="BT15" s="61" t="s">
        <v>162</v>
      </c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3"/>
      <c r="CN15" s="51" t="s">
        <v>3</v>
      </c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70"/>
    </row>
    <row r="16" spans="1:108" s="5" customFormat="1" ht="13.5">
      <c r="A16" s="54"/>
      <c r="B16" s="55"/>
      <c r="C16" s="55"/>
      <c r="D16" s="55"/>
      <c r="E16" s="55"/>
      <c r="F16" s="55"/>
      <c r="G16" s="55"/>
      <c r="H16" s="55"/>
      <c r="I16" s="56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54"/>
      <c r="BJ16" s="55"/>
      <c r="BK16" s="55"/>
      <c r="BL16" s="55"/>
      <c r="BM16" s="55"/>
      <c r="BN16" s="55"/>
      <c r="BO16" s="55"/>
      <c r="BP16" s="55"/>
      <c r="BQ16" s="55"/>
      <c r="BR16" s="55"/>
      <c r="BS16" s="56"/>
      <c r="BT16" s="61" t="s">
        <v>1</v>
      </c>
      <c r="BU16" s="62"/>
      <c r="BV16" s="62"/>
      <c r="BW16" s="62"/>
      <c r="BX16" s="62"/>
      <c r="BY16" s="62"/>
      <c r="BZ16" s="62"/>
      <c r="CA16" s="62"/>
      <c r="CB16" s="62"/>
      <c r="CC16" s="63"/>
      <c r="CD16" s="61" t="s">
        <v>2</v>
      </c>
      <c r="CE16" s="62"/>
      <c r="CF16" s="62"/>
      <c r="CG16" s="62"/>
      <c r="CH16" s="62"/>
      <c r="CI16" s="62"/>
      <c r="CJ16" s="62"/>
      <c r="CK16" s="62"/>
      <c r="CL16" s="62"/>
      <c r="CM16" s="63"/>
      <c r="CN16" s="71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3"/>
    </row>
    <row r="17" spans="1:108" s="5" customFormat="1" ht="15" customHeight="1">
      <c r="A17" s="57" t="s">
        <v>4</v>
      </c>
      <c r="B17" s="58"/>
      <c r="C17" s="58"/>
      <c r="D17" s="58"/>
      <c r="E17" s="58"/>
      <c r="F17" s="58"/>
      <c r="G17" s="58"/>
      <c r="H17" s="58"/>
      <c r="I17" s="59"/>
      <c r="J17" s="7"/>
      <c r="K17" s="60" t="s">
        <v>36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8"/>
      <c r="BI17" s="61" t="s">
        <v>37</v>
      </c>
      <c r="BJ17" s="62"/>
      <c r="BK17" s="62"/>
      <c r="BL17" s="62"/>
      <c r="BM17" s="62"/>
      <c r="BN17" s="62"/>
      <c r="BO17" s="62"/>
      <c r="BP17" s="62"/>
      <c r="BQ17" s="62"/>
      <c r="BR17" s="62"/>
      <c r="BS17" s="63"/>
      <c r="BT17" s="61" t="s">
        <v>37</v>
      </c>
      <c r="BU17" s="62"/>
      <c r="BV17" s="62"/>
      <c r="BW17" s="62"/>
      <c r="BX17" s="62"/>
      <c r="BY17" s="62"/>
      <c r="BZ17" s="62"/>
      <c r="CA17" s="62"/>
      <c r="CB17" s="62"/>
      <c r="CC17" s="63"/>
      <c r="CD17" s="61" t="s">
        <v>37</v>
      </c>
      <c r="CE17" s="62"/>
      <c r="CF17" s="62"/>
      <c r="CG17" s="62"/>
      <c r="CH17" s="62"/>
      <c r="CI17" s="62"/>
      <c r="CJ17" s="62"/>
      <c r="CK17" s="62"/>
      <c r="CL17" s="62"/>
      <c r="CM17" s="63"/>
      <c r="CN17" s="64" t="s">
        <v>37</v>
      </c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47">
        <f>BT19+BT43+BT57</f>
        <v>36525.850000000006</v>
      </c>
      <c r="BU18" s="48"/>
      <c r="BV18" s="48"/>
      <c r="BW18" s="48"/>
      <c r="BX18" s="48"/>
      <c r="BY18" s="48"/>
      <c r="BZ18" s="48"/>
      <c r="CA18" s="48"/>
      <c r="CB18" s="48"/>
      <c r="CC18" s="49"/>
      <c r="CD18" s="24">
        <v>41289.672829999996</v>
      </c>
      <c r="CE18" s="25"/>
      <c r="CF18" s="25"/>
      <c r="CG18" s="25"/>
      <c r="CH18" s="25"/>
      <c r="CI18" s="25"/>
      <c r="CJ18" s="25"/>
      <c r="CK18" s="25"/>
      <c r="CL18" s="25"/>
      <c r="CM18" s="26"/>
      <c r="CN18" s="81" t="s">
        <v>167</v>
      </c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3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47">
        <f>BT20+BT25+BT27+BT41+BT42</f>
        <v>49873.28</v>
      </c>
      <c r="BU19" s="48"/>
      <c r="BV19" s="48"/>
      <c r="BW19" s="48"/>
      <c r="BX19" s="48"/>
      <c r="BY19" s="48"/>
      <c r="BZ19" s="48"/>
      <c r="CA19" s="48"/>
      <c r="CB19" s="48"/>
      <c r="CC19" s="49"/>
      <c r="CD19" s="50">
        <v>23291.6398</v>
      </c>
      <c r="CE19" s="25"/>
      <c r="CF19" s="25"/>
      <c r="CG19" s="25"/>
      <c r="CH19" s="25"/>
      <c r="CI19" s="25"/>
      <c r="CJ19" s="25"/>
      <c r="CK19" s="25"/>
      <c r="CL19" s="25"/>
      <c r="CM19" s="26"/>
      <c r="CN19" s="27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9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47">
        <f>BT21+BT23</f>
        <v>8881.33</v>
      </c>
      <c r="BU20" s="48"/>
      <c r="BV20" s="48"/>
      <c r="BW20" s="48"/>
      <c r="BX20" s="48"/>
      <c r="BY20" s="48"/>
      <c r="BZ20" s="48"/>
      <c r="CA20" s="48"/>
      <c r="CB20" s="48"/>
      <c r="CC20" s="49"/>
      <c r="CD20" s="24">
        <v>4003.97288</v>
      </c>
      <c r="CE20" s="25"/>
      <c r="CF20" s="25"/>
      <c r="CG20" s="25"/>
      <c r="CH20" s="25"/>
      <c r="CI20" s="25"/>
      <c r="CJ20" s="25"/>
      <c r="CK20" s="25"/>
      <c r="CL20" s="25"/>
      <c r="CM20" s="26"/>
      <c r="CN20" s="27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9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3621.08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4">
        <v>380.84271</v>
      </c>
      <c r="CE21" s="25"/>
      <c r="CF21" s="25"/>
      <c r="CG21" s="25"/>
      <c r="CH21" s="25"/>
      <c r="CI21" s="25"/>
      <c r="CJ21" s="25"/>
      <c r="CK21" s="25"/>
      <c r="CL21" s="25"/>
      <c r="CM21" s="26"/>
      <c r="CN21" s="27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9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4"/>
      <c r="CE22" s="25"/>
      <c r="CF22" s="25"/>
      <c r="CG22" s="25"/>
      <c r="CH22" s="25"/>
      <c r="CI22" s="25"/>
      <c r="CJ22" s="25"/>
      <c r="CK22" s="25"/>
      <c r="CL22" s="25"/>
      <c r="CM22" s="26"/>
      <c r="CN22" s="27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9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5260.25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4">
        <v>3623.13017</v>
      </c>
      <c r="CE23" s="25"/>
      <c r="CF23" s="25"/>
      <c r="CG23" s="25"/>
      <c r="CH23" s="25"/>
      <c r="CI23" s="25"/>
      <c r="CJ23" s="25"/>
      <c r="CK23" s="25"/>
      <c r="CL23" s="25"/>
      <c r="CM23" s="26"/>
      <c r="CN23" s="27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9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4"/>
      <c r="CE24" s="25"/>
      <c r="CF24" s="25"/>
      <c r="CG24" s="25"/>
      <c r="CH24" s="25"/>
      <c r="CI24" s="25"/>
      <c r="CJ24" s="25"/>
      <c r="CK24" s="25"/>
      <c r="CL24" s="25"/>
      <c r="CM24" s="26"/>
      <c r="CN24" s="27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9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12010.72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4">
        <v>15917.382160000001</v>
      </c>
      <c r="CE25" s="25"/>
      <c r="CF25" s="25"/>
      <c r="CG25" s="25"/>
      <c r="CH25" s="25"/>
      <c r="CI25" s="25"/>
      <c r="CJ25" s="25"/>
      <c r="CK25" s="25"/>
      <c r="CL25" s="25"/>
      <c r="CM25" s="26"/>
      <c r="CN25" s="27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9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4"/>
      <c r="CE26" s="25"/>
      <c r="CF26" s="25"/>
      <c r="CG26" s="25"/>
      <c r="CH26" s="25"/>
      <c r="CI26" s="25"/>
      <c r="CJ26" s="25"/>
      <c r="CK26" s="25"/>
      <c r="CL26" s="25"/>
      <c r="CM26" s="26"/>
      <c r="CN26" s="27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9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47">
        <f>BT30</f>
        <v>28257.88</v>
      </c>
      <c r="BU27" s="48"/>
      <c r="BV27" s="48"/>
      <c r="BW27" s="48"/>
      <c r="BX27" s="48"/>
      <c r="BY27" s="48"/>
      <c r="BZ27" s="48"/>
      <c r="CA27" s="48"/>
      <c r="CB27" s="48"/>
      <c r="CC27" s="49"/>
      <c r="CD27" s="24">
        <v>2937.2991599999996</v>
      </c>
      <c r="CE27" s="25"/>
      <c r="CF27" s="25"/>
      <c r="CG27" s="25"/>
      <c r="CH27" s="25"/>
      <c r="CI27" s="25"/>
      <c r="CJ27" s="25"/>
      <c r="CK27" s="25"/>
      <c r="CL27" s="25"/>
      <c r="CM27" s="26"/>
      <c r="CN27" s="27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9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4"/>
      <c r="CE28" s="25"/>
      <c r="CF28" s="25"/>
      <c r="CG28" s="25"/>
      <c r="CH28" s="25"/>
      <c r="CI28" s="25"/>
      <c r="CJ28" s="25"/>
      <c r="CK28" s="25"/>
      <c r="CL28" s="25"/>
      <c r="CM28" s="26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4"/>
      <c r="CE29" s="25"/>
      <c r="CF29" s="25"/>
      <c r="CG29" s="25"/>
      <c r="CH29" s="25"/>
      <c r="CI29" s="25"/>
      <c r="CJ29" s="25"/>
      <c r="CK29" s="25"/>
      <c r="CL29" s="25"/>
      <c r="CM29" s="26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08" s="5" customFormat="1" ht="30" customHeight="1">
      <c r="A30" s="11" t="s">
        <v>97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47">
        <f>SUM(BT31:CC40)</f>
        <v>28257.88</v>
      </c>
      <c r="BU30" s="48"/>
      <c r="BV30" s="48"/>
      <c r="BW30" s="48"/>
      <c r="BX30" s="48"/>
      <c r="BY30" s="48"/>
      <c r="BZ30" s="48"/>
      <c r="CA30" s="48"/>
      <c r="CB30" s="48"/>
      <c r="CC30" s="49"/>
      <c r="CD30" s="24">
        <v>2937.2991599999996</v>
      </c>
      <c r="CE30" s="25"/>
      <c r="CF30" s="25"/>
      <c r="CG30" s="25"/>
      <c r="CH30" s="25"/>
      <c r="CI30" s="25"/>
      <c r="CJ30" s="25"/>
      <c r="CK30" s="25"/>
      <c r="CL30" s="25"/>
      <c r="CM30" s="26"/>
      <c r="CN30" s="27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9"/>
    </row>
    <row r="31" spans="1:108" s="5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532.5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4">
        <v>159.99275</v>
      </c>
      <c r="CE31" s="25"/>
      <c r="CF31" s="25"/>
      <c r="CG31" s="25"/>
      <c r="CH31" s="25"/>
      <c r="CI31" s="25"/>
      <c r="CJ31" s="25"/>
      <c r="CK31" s="25"/>
      <c r="CL31" s="25"/>
      <c r="CM31" s="26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08" s="5" customFormat="1" ht="38.25" customHeight="1">
      <c r="A32" s="11" t="s">
        <v>122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25.26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4">
        <v>137.24864000000002</v>
      </c>
      <c r="CE32" s="25"/>
      <c r="CF32" s="25"/>
      <c r="CG32" s="25"/>
      <c r="CH32" s="25"/>
      <c r="CI32" s="25"/>
      <c r="CJ32" s="25"/>
      <c r="CK32" s="25"/>
      <c r="CL32" s="25"/>
      <c r="CM32" s="26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5" customFormat="1" ht="30" customHeight="1">
      <c r="A33" s="11" t="s">
        <v>123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455.66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4">
        <v>371.51814</v>
      </c>
      <c r="CE33" s="25"/>
      <c r="CF33" s="25"/>
      <c r="CG33" s="25"/>
      <c r="CH33" s="25"/>
      <c r="CI33" s="25"/>
      <c r="CJ33" s="25"/>
      <c r="CK33" s="25"/>
      <c r="CL33" s="25"/>
      <c r="CM33" s="26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s="5" customFormat="1" ht="30" customHeight="1">
      <c r="A34" s="11" t="s">
        <v>124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120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/>
      <c r="BU34" s="19"/>
      <c r="BV34" s="19"/>
      <c r="BW34" s="19"/>
      <c r="BX34" s="19"/>
      <c r="BY34" s="19"/>
      <c r="BZ34" s="19"/>
      <c r="CA34" s="19"/>
      <c r="CB34" s="19"/>
      <c r="CC34" s="20"/>
      <c r="CD34" s="24"/>
      <c r="CE34" s="25"/>
      <c r="CF34" s="25"/>
      <c r="CG34" s="25"/>
      <c r="CH34" s="25"/>
      <c r="CI34" s="25"/>
      <c r="CJ34" s="25"/>
      <c r="CK34" s="25"/>
      <c r="CL34" s="25"/>
      <c r="CM34" s="26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5" customFormat="1" ht="30" customHeight="1">
      <c r="A35" s="11" t="s">
        <v>125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117.41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4">
        <v>52</v>
      </c>
      <c r="CE35" s="25"/>
      <c r="CF35" s="25"/>
      <c r="CG35" s="25"/>
      <c r="CH35" s="25"/>
      <c r="CI35" s="25"/>
      <c r="CJ35" s="25"/>
      <c r="CK35" s="25"/>
      <c r="CL35" s="25"/>
      <c r="CM35" s="26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s="5" customFormat="1" ht="30" customHeight="1">
      <c r="A36" s="11" t="s">
        <v>126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370.9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4">
        <v>269.39249</v>
      </c>
      <c r="CE36" s="25"/>
      <c r="CF36" s="25"/>
      <c r="CG36" s="25"/>
      <c r="CH36" s="25"/>
      <c r="CI36" s="25"/>
      <c r="CJ36" s="25"/>
      <c r="CK36" s="25"/>
      <c r="CL36" s="25"/>
      <c r="CM36" s="26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5" customFormat="1" ht="30" customHeight="1">
      <c r="A37" s="11" t="s">
        <v>130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/>
      <c r="BU37" s="19"/>
      <c r="BV37" s="19"/>
      <c r="BW37" s="19"/>
      <c r="BX37" s="19"/>
      <c r="BY37" s="19"/>
      <c r="BZ37" s="19"/>
      <c r="CA37" s="19"/>
      <c r="CB37" s="19"/>
      <c r="CC37" s="20"/>
      <c r="CD37" s="24"/>
      <c r="CE37" s="25"/>
      <c r="CF37" s="25"/>
      <c r="CG37" s="25"/>
      <c r="CH37" s="25"/>
      <c r="CI37" s="25"/>
      <c r="CJ37" s="25"/>
      <c r="CK37" s="25"/>
      <c r="CL37" s="25"/>
      <c r="CM37" s="26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</row>
    <row r="38" spans="1:108" s="5" customFormat="1" ht="30" customHeight="1">
      <c r="A38" s="11" t="s">
        <v>132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11203.94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4">
        <v>240.19745999999998</v>
      </c>
      <c r="CE38" s="25"/>
      <c r="CF38" s="25"/>
      <c r="CG38" s="25"/>
      <c r="CH38" s="25"/>
      <c r="CI38" s="25"/>
      <c r="CJ38" s="25"/>
      <c r="CK38" s="25"/>
      <c r="CL38" s="25"/>
      <c r="CM38" s="26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s="5" customFormat="1" ht="30" customHeight="1">
      <c r="A39" s="11" t="s">
        <v>157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160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19.77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4">
        <v>92.38695</v>
      </c>
      <c r="CE39" s="25"/>
      <c r="CF39" s="25"/>
      <c r="CG39" s="25"/>
      <c r="CH39" s="25"/>
      <c r="CI39" s="25"/>
      <c r="CJ39" s="25"/>
      <c r="CK39" s="25"/>
      <c r="CL39" s="25"/>
      <c r="CM39" s="26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s="5" customFormat="1" ht="30" customHeight="1">
      <c r="A40" s="11" t="s">
        <v>159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f>2716.94+12810.74+4.76</f>
        <v>15532.44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4">
        <v>1614.5627299999999</v>
      </c>
      <c r="CE40" s="25"/>
      <c r="CF40" s="25"/>
      <c r="CG40" s="25"/>
      <c r="CH40" s="25"/>
      <c r="CI40" s="25"/>
      <c r="CJ40" s="25"/>
      <c r="CK40" s="25"/>
      <c r="CL40" s="25"/>
      <c r="CM40" s="26"/>
      <c r="CN40" s="27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5" customFormat="1" ht="45" customHeight="1">
      <c r="A41" s="11" t="s">
        <v>98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4"/>
      <c r="CE41" s="25"/>
      <c r="CF41" s="25"/>
      <c r="CG41" s="25"/>
      <c r="CH41" s="25"/>
      <c r="CI41" s="25"/>
      <c r="CJ41" s="25"/>
      <c r="CK41" s="25"/>
      <c r="CL41" s="25"/>
      <c r="CM41" s="26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  <row r="42" spans="1:108" s="5" customFormat="1" ht="30" customHeight="1">
      <c r="A42" s="11" t="s">
        <v>100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723.35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24">
        <v>432.9856</v>
      </c>
      <c r="CE42" s="25"/>
      <c r="CF42" s="25"/>
      <c r="CG42" s="25"/>
      <c r="CH42" s="25"/>
      <c r="CI42" s="25"/>
      <c r="CJ42" s="25"/>
      <c r="CK42" s="25"/>
      <c r="CL42" s="25"/>
      <c r="CM42" s="26"/>
      <c r="CN42" s="84" t="s">
        <v>168</v>
      </c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80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47">
        <f>BT46+BT47+BT49+BT51+BT52+BT44+BT50+BT48+BT56</f>
        <v>14436.44</v>
      </c>
      <c r="BU43" s="48"/>
      <c r="BV43" s="48"/>
      <c r="BW43" s="48"/>
      <c r="BX43" s="48"/>
      <c r="BY43" s="48"/>
      <c r="BZ43" s="48"/>
      <c r="CA43" s="48"/>
      <c r="CB43" s="48"/>
      <c r="CC43" s="49"/>
      <c r="CD43" s="24">
        <v>17998.03303</v>
      </c>
      <c r="CE43" s="25"/>
      <c r="CF43" s="25"/>
      <c r="CG43" s="25"/>
      <c r="CH43" s="25"/>
      <c r="CI43" s="25"/>
      <c r="CJ43" s="25"/>
      <c r="CK43" s="25"/>
      <c r="CL43" s="25"/>
      <c r="CM43" s="26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39.01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4">
        <v>39.52215</v>
      </c>
      <c r="CE44" s="25"/>
      <c r="CF44" s="25"/>
      <c r="CG44" s="25"/>
      <c r="CH44" s="25"/>
      <c r="CI44" s="25"/>
      <c r="CJ44" s="25"/>
      <c r="CK44" s="25"/>
      <c r="CL44" s="25"/>
      <c r="CM44" s="26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4"/>
      <c r="CE45" s="25"/>
      <c r="CF45" s="25"/>
      <c r="CG45" s="25"/>
      <c r="CH45" s="25"/>
      <c r="CI45" s="25"/>
      <c r="CJ45" s="25"/>
      <c r="CK45" s="25"/>
      <c r="CL45" s="25"/>
      <c r="CM45" s="26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165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7261.83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4">
        <v>8307.1885</v>
      </c>
      <c r="CE46" s="25"/>
      <c r="CF46" s="25"/>
      <c r="CG46" s="25"/>
      <c r="CH46" s="25"/>
      <c r="CI46" s="25"/>
      <c r="CJ46" s="25"/>
      <c r="CK46" s="25"/>
      <c r="CL46" s="25"/>
      <c r="CM46" s="26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3651.26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4">
        <v>3550.9779700000004</v>
      </c>
      <c r="CE47" s="25"/>
      <c r="CF47" s="25"/>
      <c r="CG47" s="25"/>
      <c r="CH47" s="25"/>
      <c r="CI47" s="25"/>
      <c r="CJ47" s="25"/>
      <c r="CK47" s="25"/>
      <c r="CL47" s="25"/>
      <c r="CM47" s="26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4">
        <v>286.56174</v>
      </c>
      <c r="CE48" s="25"/>
      <c r="CF48" s="25"/>
      <c r="CG48" s="25"/>
      <c r="CH48" s="25"/>
      <c r="CI48" s="25"/>
      <c r="CJ48" s="25"/>
      <c r="CK48" s="25"/>
      <c r="CL48" s="25"/>
      <c r="CM48" s="26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</row>
    <row r="49" spans="1:108" s="5" customFormat="1" ht="24.7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2480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4">
        <v>4976.8594299999995</v>
      </c>
      <c r="CE49" s="25"/>
      <c r="CF49" s="25"/>
      <c r="CG49" s="25"/>
      <c r="CH49" s="25"/>
      <c r="CI49" s="25"/>
      <c r="CJ49" s="25"/>
      <c r="CK49" s="25"/>
      <c r="CL49" s="25"/>
      <c r="CM49" s="26"/>
      <c r="CN49" s="84" t="s">
        <v>169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80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150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24">
        <v>150</v>
      </c>
      <c r="CE50" s="25"/>
      <c r="CF50" s="25"/>
      <c r="CG50" s="25"/>
      <c r="CH50" s="25"/>
      <c r="CI50" s="25"/>
      <c r="CJ50" s="25"/>
      <c r="CK50" s="25"/>
      <c r="CL50" s="25"/>
      <c r="CM50" s="26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7.15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4">
        <v>75.251</v>
      </c>
      <c r="CE51" s="25"/>
      <c r="CF51" s="25"/>
      <c r="CG51" s="25"/>
      <c r="CH51" s="25"/>
      <c r="CI51" s="25"/>
      <c r="CJ51" s="25"/>
      <c r="CK51" s="25"/>
      <c r="CL51" s="25"/>
      <c r="CM51" s="26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9"/>
    </row>
    <row r="52" spans="1:108" s="5" customFormat="1" ht="15" customHeight="1">
      <c r="A52" s="11" t="s">
        <v>105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511.09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4">
        <v>477.12</v>
      </c>
      <c r="CE52" s="25"/>
      <c r="CF52" s="25"/>
      <c r="CG52" s="25"/>
      <c r="CH52" s="25"/>
      <c r="CI52" s="25"/>
      <c r="CJ52" s="25"/>
      <c r="CK52" s="25"/>
      <c r="CL52" s="25"/>
      <c r="CM52" s="26"/>
      <c r="CN52" s="27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9"/>
    </row>
    <row r="53" spans="1:108" s="5" customFormat="1" ht="72.75" customHeight="1">
      <c r="A53" s="11" t="s">
        <v>106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33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4">
        <v>41.80665999999999</v>
      </c>
      <c r="CE53" s="25"/>
      <c r="CF53" s="25"/>
      <c r="CG53" s="25"/>
      <c r="CH53" s="25"/>
      <c r="CI53" s="25"/>
      <c r="CJ53" s="25"/>
      <c r="CK53" s="25"/>
      <c r="CL53" s="25"/>
      <c r="CM53" s="26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9"/>
    </row>
    <row r="54" spans="1:108" s="5" customFormat="1" ht="30" customHeight="1">
      <c r="A54" s="11" t="s">
        <v>107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1" t="s">
        <v>33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24">
        <v>2</v>
      </c>
      <c r="CE54" s="25"/>
      <c r="CF54" s="25"/>
      <c r="CG54" s="25"/>
      <c r="CH54" s="25"/>
      <c r="CI54" s="25"/>
      <c r="CJ54" s="25"/>
      <c r="CK54" s="25"/>
      <c r="CL54" s="25"/>
      <c r="CM54" s="26"/>
      <c r="CN54" s="27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9"/>
    </row>
    <row r="55" spans="1:108" s="5" customFormat="1" ht="111.75" customHeight="1">
      <c r="A55" s="11" t="s">
        <v>108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4"/>
      <c r="CE55" s="25"/>
      <c r="CF55" s="25"/>
      <c r="CG55" s="25"/>
      <c r="CH55" s="25"/>
      <c r="CI55" s="25"/>
      <c r="CJ55" s="25"/>
      <c r="CK55" s="25"/>
      <c r="CL55" s="25"/>
      <c r="CM55" s="26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9"/>
    </row>
    <row r="56" spans="1:108" s="5" customFormat="1" ht="30" customHeight="1">
      <c r="A56" s="11" t="s">
        <v>109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164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f>106.1+230</f>
        <v>336.1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24">
        <v>92.74558</v>
      </c>
      <c r="CE56" s="25"/>
      <c r="CF56" s="25"/>
      <c r="CG56" s="25"/>
      <c r="CH56" s="25"/>
      <c r="CI56" s="25"/>
      <c r="CJ56" s="25"/>
      <c r="CK56" s="25"/>
      <c r="CL56" s="25"/>
      <c r="CM56" s="26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-27783.87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24"/>
      <c r="CE57" s="25"/>
      <c r="CF57" s="25"/>
      <c r="CG57" s="25"/>
      <c r="CH57" s="25"/>
      <c r="CI57" s="25"/>
      <c r="CJ57" s="25"/>
      <c r="CK57" s="25"/>
      <c r="CL57" s="25"/>
      <c r="CM57" s="26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166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11203.94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24">
        <v>240.19745999999998</v>
      </c>
      <c r="CE58" s="25"/>
      <c r="CF58" s="25"/>
      <c r="CG58" s="25"/>
      <c r="CH58" s="25"/>
      <c r="CI58" s="25"/>
      <c r="CJ58" s="25"/>
      <c r="CK58" s="25"/>
      <c r="CL58" s="25"/>
      <c r="CM58" s="26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v>5664.43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24">
        <v>11409.98492</v>
      </c>
      <c r="CE59" s="25"/>
      <c r="CF59" s="25"/>
      <c r="CG59" s="25"/>
      <c r="CH59" s="25"/>
      <c r="CI59" s="25"/>
      <c r="CJ59" s="25"/>
      <c r="CK59" s="25"/>
      <c r="CL59" s="25"/>
      <c r="CM59" s="26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110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1">
        <v>1.8674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24">
        <v>3.593773</v>
      </c>
      <c r="CE60" s="25"/>
      <c r="CF60" s="25"/>
      <c r="CG60" s="25"/>
      <c r="CH60" s="25"/>
      <c r="CI60" s="25"/>
      <c r="CJ60" s="25"/>
      <c r="CK60" s="25"/>
      <c r="CL60" s="25"/>
      <c r="CM60" s="26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1">
        <f>BT59/BT60</f>
        <v>3033.3244082681804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24">
        <v>3174.9320060003793</v>
      </c>
      <c r="CE61" s="25"/>
      <c r="CF61" s="25"/>
      <c r="CG61" s="25"/>
      <c r="CH61" s="25"/>
      <c r="CI61" s="25"/>
      <c r="CJ61" s="25"/>
      <c r="CK61" s="25"/>
      <c r="CL61" s="25"/>
      <c r="CM61" s="26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1" t="s">
        <v>37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24" t="s">
        <v>37</v>
      </c>
      <c r="CE62" s="25"/>
      <c r="CF62" s="25"/>
      <c r="CG62" s="25"/>
      <c r="CH62" s="25"/>
      <c r="CI62" s="25"/>
      <c r="CJ62" s="25"/>
      <c r="CK62" s="25"/>
      <c r="CL62" s="25"/>
      <c r="CM62" s="26"/>
      <c r="CN62" s="32" t="s">
        <v>37</v>
      </c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5" customFormat="1" ht="53.25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1">
        <v>300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24">
        <v>323</v>
      </c>
      <c r="CE63" s="25"/>
      <c r="CF63" s="25"/>
      <c r="CG63" s="25"/>
      <c r="CH63" s="25"/>
      <c r="CI63" s="25"/>
      <c r="CJ63" s="25"/>
      <c r="CK63" s="25"/>
      <c r="CL63" s="25"/>
      <c r="CM63" s="26"/>
      <c r="CN63" s="85" t="s">
        <v>170</v>
      </c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s="5" customFormat="1" ht="27.75" customHeight="1">
      <c r="A64" s="11" t="s">
        <v>68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21">
        <v>111.835</v>
      </c>
      <c r="BU64" s="22"/>
      <c r="BV64" s="22"/>
      <c r="BW64" s="22"/>
      <c r="BX64" s="22"/>
      <c r="BY64" s="22"/>
      <c r="BZ64" s="22"/>
      <c r="CA64" s="22"/>
      <c r="CB64" s="22"/>
      <c r="CC64" s="23"/>
      <c r="CD64" s="21">
        <v>123.245</v>
      </c>
      <c r="CE64" s="22"/>
      <c r="CF64" s="22"/>
      <c r="CG64" s="22"/>
      <c r="CH64" s="22"/>
      <c r="CI64" s="22"/>
      <c r="CJ64" s="22"/>
      <c r="CK64" s="22"/>
      <c r="CL64" s="22"/>
      <c r="CM64" s="23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08" s="5" customFormat="1" ht="30" customHeight="1">
      <c r="A65" s="11" t="s">
        <v>150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1">
        <v>8.8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>
        <v>9</v>
      </c>
      <c r="CE65" s="22"/>
      <c r="CF65" s="22"/>
      <c r="CG65" s="22"/>
      <c r="CH65" s="22"/>
      <c r="CI65" s="22"/>
      <c r="CJ65" s="22"/>
      <c r="CK65" s="22"/>
      <c r="CL65" s="22"/>
      <c r="CM65" s="23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9"/>
    </row>
    <row r="66" spans="1:108" s="5" customFormat="1" ht="30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69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1">
        <v>103.035</v>
      </c>
      <c r="BU66" s="22"/>
      <c r="BV66" s="22"/>
      <c r="BW66" s="22"/>
      <c r="BX66" s="22"/>
      <c r="BY66" s="22"/>
      <c r="BZ66" s="22"/>
      <c r="CA66" s="22"/>
      <c r="CB66" s="22"/>
      <c r="CC66" s="23"/>
      <c r="CD66" s="21">
        <v>114.245</v>
      </c>
      <c r="CE66" s="22"/>
      <c r="CF66" s="22"/>
      <c r="CG66" s="22"/>
      <c r="CH66" s="22"/>
      <c r="CI66" s="22"/>
      <c r="CJ66" s="22"/>
      <c r="CK66" s="22"/>
      <c r="CL66" s="22"/>
      <c r="CM66" s="23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</row>
    <row r="67" spans="1:108" s="5" customFormat="1" ht="30" customHeight="1">
      <c r="A67" s="11" t="s">
        <v>70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42">
        <f>BT68+BT69+BT70</f>
        <v>278.1768</v>
      </c>
      <c r="BU67" s="43"/>
      <c r="BV67" s="43"/>
      <c r="BW67" s="43"/>
      <c r="BX67" s="43"/>
      <c r="BY67" s="43"/>
      <c r="BZ67" s="43"/>
      <c r="CA67" s="43"/>
      <c r="CB67" s="43"/>
      <c r="CC67" s="44"/>
      <c r="CD67" s="45">
        <v>288.2408</v>
      </c>
      <c r="CE67" s="25"/>
      <c r="CF67" s="25"/>
      <c r="CG67" s="25"/>
      <c r="CH67" s="25"/>
      <c r="CI67" s="25"/>
      <c r="CJ67" s="25"/>
      <c r="CK67" s="25"/>
      <c r="CL67" s="25"/>
      <c r="CM67" s="26"/>
      <c r="CN67" s="46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8" spans="1:108" s="5" customFormat="1" ht="41.25" customHeight="1">
      <c r="A68" s="11" t="s">
        <v>134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9">
        <v>0.96</v>
      </c>
      <c r="BU68" s="40"/>
      <c r="BV68" s="40"/>
      <c r="BW68" s="40"/>
      <c r="BX68" s="40"/>
      <c r="BY68" s="40"/>
      <c r="BZ68" s="40"/>
      <c r="CA68" s="40"/>
      <c r="CB68" s="40"/>
      <c r="CC68" s="41"/>
      <c r="CD68" s="24">
        <v>0.96</v>
      </c>
      <c r="CE68" s="25"/>
      <c r="CF68" s="25"/>
      <c r="CG68" s="25"/>
      <c r="CH68" s="25"/>
      <c r="CI68" s="25"/>
      <c r="CJ68" s="25"/>
      <c r="CK68" s="25"/>
      <c r="CL68" s="25"/>
      <c r="CM68" s="26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08" s="5" customFormat="1" ht="43.5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9">
        <v>242.4666</v>
      </c>
      <c r="BU69" s="40"/>
      <c r="BV69" s="40"/>
      <c r="BW69" s="40"/>
      <c r="BX69" s="40"/>
      <c r="BY69" s="40"/>
      <c r="BZ69" s="40"/>
      <c r="CA69" s="40"/>
      <c r="CB69" s="40"/>
      <c r="CC69" s="41"/>
      <c r="CD69" s="24">
        <v>239.7068</v>
      </c>
      <c r="CE69" s="25"/>
      <c r="CF69" s="25"/>
      <c r="CG69" s="25"/>
      <c r="CH69" s="25"/>
      <c r="CI69" s="25"/>
      <c r="CJ69" s="25"/>
      <c r="CK69" s="25"/>
      <c r="CL69" s="25"/>
      <c r="CM69" s="26"/>
      <c r="CN69" s="27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9"/>
    </row>
    <row r="70" spans="1:108" s="5" customFormat="1" ht="38.25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9">
        <v>34.7502</v>
      </c>
      <c r="BU70" s="40"/>
      <c r="BV70" s="40"/>
      <c r="BW70" s="40"/>
      <c r="BX70" s="40"/>
      <c r="BY70" s="40"/>
      <c r="BZ70" s="40"/>
      <c r="CA70" s="40"/>
      <c r="CB70" s="40"/>
      <c r="CC70" s="41"/>
      <c r="CD70" s="24">
        <v>47.574</v>
      </c>
      <c r="CE70" s="25"/>
      <c r="CF70" s="25"/>
      <c r="CG70" s="25"/>
      <c r="CH70" s="25"/>
      <c r="CI70" s="25"/>
      <c r="CJ70" s="25"/>
      <c r="CK70" s="25"/>
      <c r="CL70" s="25"/>
      <c r="CM70" s="26"/>
      <c r="CN70" s="27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9"/>
    </row>
    <row r="71" spans="1:108" s="5" customFormat="1" ht="30" customHeight="1">
      <c r="A71" s="11" t="s">
        <v>73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42">
        <f>BT72+BT73</f>
        <v>1881.1</v>
      </c>
      <c r="BU71" s="43"/>
      <c r="BV71" s="43"/>
      <c r="BW71" s="43"/>
      <c r="BX71" s="43"/>
      <c r="BY71" s="43"/>
      <c r="BZ71" s="43"/>
      <c r="CA71" s="43"/>
      <c r="CB71" s="43"/>
      <c r="CC71" s="44"/>
      <c r="CD71" s="24">
        <v>2035.8000000000002</v>
      </c>
      <c r="CE71" s="25"/>
      <c r="CF71" s="25"/>
      <c r="CG71" s="25"/>
      <c r="CH71" s="25"/>
      <c r="CI71" s="25"/>
      <c r="CJ71" s="25"/>
      <c r="CK71" s="25"/>
      <c r="CL71" s="25"/>
      <c r="CM71" s="26"/>
      <c r="CN71" s="27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9"/>
    </row>
    <row r="72" spans="1:108" s="5" customFormat="1" ht="30" customHeight="1">
      <c r="A72" s="11" t="s">
        <v>140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39">
        <v>302.4</v>
      </c>
      <c r="BU72" s="40"/>
      <c r="BV72" s="40"/>
      <c r="BW72" s="40"/>
      <c r="BX72" s="40"/>
      <c r="BY72" s="40"/>
      <c r="BZ72" s="40"/>
      <c r="CA72" s="40"/>
      <c r="CB72" s="40"/>
      <c r="CC72" s="41"/>
      <c r="CD72" s="24">
        <v>302.4</v>
      </c>
      <c r="CE72" s="25"/>
      <c r="CF72" s="25"/>
      <c r="CG72" s="25"/>
      <c r="CH72" s="25"/>
      <c r="CI72" s="25"/>
      <c r="CJ72" s="25"/>
      <c r="CK72" s="25"/>
      <c r="CL72" s="25"/>
      <c r="CM72" s="26"/>
      <c r="CN72" s="27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9"/>
    </row>
    <row r="73" spans="1:108" s="5" customFormat="1" ht="30" customHeight="1">
      <c r="A73" s="11" t="s">
        <v>141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39">
        <v>1578.7</v>
      </c>
      <c r="BU73" s="40"/>
      <c r="BV73" s="40"/>
      <c r="BW73" s="40"/>
      <c r="BX73" s="40"/>
      <c r="BY73" s="40"/>
      <c r="BZ73" s="40"/>
      <c r="CA73" s="40"/>
      <c r="CB73" s="40"/>
      <c r="CC73" s="41"/>
      <c r="CD73" s="24">
        <v>1733.4</v>
      </c>
      <c r="CE73" s="25"/>
      <c r="CF73" s="25"/>
      <c r="CG73" s="25"/>
      <c r="CH73" s="25"/>
      <c r="CI73" s="25"/>
      <c r="CJ73" s="25"/>
      <c r="CK73" s="25"/>
      <c r="CL73" s="25"/>
      <c r="CM73" s="26"/>
      <c r="CN73" s="27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4" spans="1:108" s="5" customFormat="1" ht="1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36">
        <f>BT75+BT76+BT77</f>
        <v>94.23599999999999</v>
      </c>
      <c r="BU74" s="37"/>
      <c r="BV74" s="37"/>
      <c r="BW74" s="37"/>
      <c r="BX74" s="37"/>
      <c r="BY74" s="37"/>
      <c r="BZ74" s="37"/>
      <c r="CA74" s="37"/>
      <c r="CB74" s="37"/>
      <c r="CC74" s="38"/>
      <c r="CD74" s="24">
        <v>102.428</v>
      </c>
      <c r="CE74" s="25"/>
      <c r="CF74" s="25"/>
      <c r="CG74" s="25"/>
      <c r="CH74" s="25"/>
      <c r="CI74" s="25"/>
      <c r="CJ74" s="25"/>
      <c r="CK74" s="25"/>
      <c r="CL74" s="25"/>
      <c r="CM74" s="26"/>
      <c r="CN74" s="27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9"/>
    </row>
    <row r="75" spans="1:108" s="5" customFormat="1" ht="30" customHeight="1">
      <c r="A75" s="11" t="s">
        <v>144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77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1">
        <v>0.8</v>
      </c>
      <c r="BU75" s="22"/>
      <c r="BV75" s="22"/>
      <c r="BW75" s="22"/>
      <c r="BX75" s="22"/>
      <c r="BY75" s="22"/>
      <c r="BZ75" s="22"/>
      <c r="CA75" s="22"/>
      <c r="CB75" s="22"/>
      <c r="CC75" s="23"/>
      <c r="CD75" s="24">
        <v>0.8</v>
      </c>
      <c r="CE75" s="25"/>
      <c r="CF75" s="25"/>
      <c r="CG75" s="25"/>
      <c r="CH75" s="25"/>
      <c r="CI75" s="25"/>
      <c r="CJ75" s="25"/>
      <c r="CK75" s="25"/>
      <c r="CL75" s="25"/>
      <c r="CM75" s="26"/>
      <c r="CN75" s="27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9"/>
    </row>
    <row r="76" spans="1:108" s="5" customFormat="1" ht="30" customHeight="1">
      <c r="A76" s="11" t="s">
        <v>145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77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1">
        <f>'[1]аренда'!$P$391/1000</f>
        <v>79.478</v>
      </c>
      <c r="BU76" s="22"/>
      <c r="BV76" s="22"/>
      <c r="BW76" s="22"/>
      <c r="BX76" s="22"/>
      <c r="BY76" s="22"/>
      <c r="BZ76" s="22"/>
      <c r="CA76" s="22"/>
      <c r="CB76" s="22"/>
      <c r="CC76" s="23"/>
      <c r="CD76" s="24">
        <v>81.028</v>
      </c>
      <c r="CE76" s="25"/>
      <c r="CF76" s="25"/>
      <c r="CG76" s="25"/>
      <c r="CH76" s="25"/>
      <c r="CI76" s="25"/>
      <c r="CJ76" s="25"/>
      <c r="CK76" s="25"/>
      <c r="CL76" s="25"/>
      <c r="CM76" s="26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9"/>
    </row>
    <row r="77" spans="1:108" s="5" customFormat="1" ht="30" customHeight="1">
      <c r="A77" s="11" t="s">
        <v>147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1">
        <f>'[1]аренда'!$S$391/1000</f>
        <v>13.958</v>
      </c>
      <c r="BU77" s="22"/>
      <c r="BV77" s="22"/>
      <c r="BW77" s="22"/>
      <c r="BX77" s="22"/>
      <c r="BY77" s="22"/>
      <c r="BZ77" s="22"/>
      <c r="CA77" s="22"/>
      <c r="CB77" s="22"/>
      <c r="CC77" s="23"/>
      <c r="CD77" s="24">
        <v>20.6</v>
      </c>
      <c r="CE77" s="25"/>
      <c r="CF77" s="25"/>
      <c r="CG77" s="25"/>
      <c r="CH77" s="25"/>
      <c r="CI77" s="25"/>
      <c r="CJ77" s="25"/>
      <c r="CK77" s="25"/>
      <c r="CL77" s="25"/>
      <c r="CM77" s="26"/>
      <c r="CN77" s="27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9"/>
    </row>
    <row r="78" spans="1:108" s="5" customFormat="1" ht="15" customHeight="1">
      <c r="A78" s="11" t="s">
        <v>78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f>('[1]аренда'!$P$389+'[1]аренда'!$S$389)/('[1]аренда'!$P$391+'[1]аренда'!$Q$391+'[1]аренда'!$S$391)*100</f>
        <v>77.14779914257821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4">
        <v>74.82</v>
      </c>
      <c r="CE78" s="25"/>
      <c r="CF78" s="25"/>
      <c r="CG78" s="25"/>
      <c r="CH78" s="25"/>
      <c r="CI78" s="25"/>
      <c r="CJ78" s="25"/>
      <c r="CK78" s="25"/>
      <c r="CL78" s="25"/>
      <c r="CM78" s="26"/>
      <c r="CN78" s="27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9"/>
    </row>
    <row r="79" spans="1:108" s="5" customFormat="1" ht="30" customHeight="1">
      <c r="A79" s="11" t="s">
        <v>80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21" t="s">
        <v>33</v>
      </c>
      <c r="BU79" s="22"/>
      <c r="BV79" s="22"/>
      <c r="BW79" s="22"/>
      <c r="BX79" s="22"/>
      <c r="BY79" s="22"/>
      <c r="BZ79" s="22"/>
      <c r="CA79" s="22"/>
      <c r="CB79" s="22"/>
      <c r="CC79" s="23"/>
      <c r="CD79" s="24" t="s">
        <v>33</v>
      </c>
      <c r="CE79" s="25"/>
      <c r="CF79" s="25"/>
      <c r="CG79" s="25"/>
      <c r="CH79" s="25"/>
      <c r="CI79" s="25"/>
      <c r="CJ79" s="25"/>
      <c r="CK79" s="25"/>
      <c r="CL79" s="25"/>
      <c r="CM79" s="26"/>
      <c r="CN79" s="27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9"/>
    </row>
    <row r="80" spans="1:108" s="5" customFormat="1" ht="30" customHeight="1">
      <c r="A80" s="11" t="s">
        <v>82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83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21" t="s">
        <v>33</v>
      </c>
      <c r="BU80" s="22"/>
      <c r="BV80" s="22"/>
      <c r="BW80" s="22"/>
      <c r="BX80" s="22"/>
      <c r="BY80" s="22"/>
      <c r="BZ80" s="22"/>
      <c r="CA80" s="22"/>
      <c r="CB80" s="22"/>
      <c r="CC80" s="23"/>
      <c r="CD80" s="24" t="s">
        <v>33</v>
      </c>
      <c r="CE80" s="25"/>
      <c r="CF80" s="25"/>
      <c r="CG80" s="25"/>
      <c r="CH80" s="25"/>
      <c r="CI80" s="25"/>
      <c r="CJ80" s="25"/>
      <c r="CK80" s="25"/>
      <c r="CL80" s="25"/>
      <c r="CM80" s="26"/>
      <c r="CN80" s="27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9"/>
    </row>
    <row r="81" spans="1:108" s="5" customFormat="1" ht="45" customHeight="1">
      <c r="A81" s="11" t="s">
        <v>84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1">
        <v>2.642</v>
      </c>
      <c r="BU81" s="22"/>
      <c r="BV81" s="22"/>
      <c r="BW81" s="22"/>
      <c r="BX81" s="22"/>
      <c r="BY81" s="22"/>
      <c r="BZ81" s="22"/>
      <c r="CA81" s="22"/>
      <c r="CB81" s="22"/>
      <c r="CC81" s="23"/>
      <c r="CD81" s="24" t="s">
        <v>37</v>
      </c>
      <c r="CE81" s="25"/>
      <c r="CF81" s="25"/>
      <c r="CG81" s="25"/>
      <c r="CH81" s="25"/>
      <c r="CI81" s="25"/>
      <c r="CJ81" s="25"/>
      <c r="CK81" s="25"/>
      <c r="CL81" s="25"/>
      <c r="CM81" s="26"/>
      <c r="CN81" s="32" t="s">
        <v>37</v>
      </c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35" t="s">
        <v>161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</row>
    <row r="85" spans="1:108" s="1" customFormat="1" ht="68.25" customHeight="1">
      <c r="A85" s="30" t="s">
        <v>86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</row>
    <row r="86" spans="1:108" s="1" customFormat="1" ht="25.5" customHeight="1">
      <c r="A86" s="30" t="s">
        <v>87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</row>
    <row r="87" spans="1:108" s="1" customFormat="1" ht="25.5" customHeight="1">
      <c r="A87" s="30" t="s">
        <v>112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</row>
    <row r="88" spans="1:108" s="1" customFormat="1" ht="25.5" customHeight="1">
      <c r="A88" s="30" t="s">
        <v>88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</row>
    <row r="89" spans="1:108" s="1" customFormat="1" ht="25.5" customHeight="1">
      <c r="A89" s="30" t="s">
        <v>89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</row>
    <row r="90" spans="1:108" ht="14.25" customHeight="1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</row>
    <row r="91" ht="5.25" customHeight="1"/>
  </sheetData>
  <sheetProtection/>
  <mergeCells count="414"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32:I32"/>
    <mergeCell ref="K32:BG32"/>
    <mergeCell ref="BI32:BS32"/>
    <mergeCell ref="BT32:CC32"/>
    <mergeCell ref="CD32:CM32"/>
    <mergeCell ref="CN32:DD32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1:I31"/>
    <mergeCell ref="K31:BG31"/>
    <mergeCell ref="BI31:BS31"/>
    <mergeCell ref="BT31:CC31"/>
    <mergeCell ref="CD31:CM31"/>
    <mergeCell ref="CN31:DD31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5:CM45"/>
    <mergeCell ref="CN45:DD45"/>
    <mergeCell ref="CD46:CM46"/>
    <mergeCell ref="CN46:DD46"/>
    <mergeCell ref="CD48:CM48"/>
    <mergeCell ref="CN48:DD48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CD68:CM68"/>
    <mergeCell ref="CN68:DD68"/>
    <mergeCell ref="CD71:CM71"/>
    <mergeCell ref="CN71:DD71"/>
    <mergeCell ref="CD74:CM74"/>
    <mergeCell ref="CN74:DD74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CD75:CM75"/>
    <mergeCell ref="CN75:DD75"/>
    <mergeCell ref="CD78:CM78"/>
    <mergeCell ref="CN78:DD78"/>
    <mergeCell ref="CD80:CM80"/>
    <mergeCell ref="CN80:DD80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A28:I28"/>
    <mergeCell ref="K28:BG28"/>
    <mergeCell ref="BI28:BS28"/>
    <mergeCell ref="BT28:CC28"/>
    <mergeCell ref="CD28:CM28"/>
    <mergeCell ref="CN28:DD28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Anna</cp:lastModifiedBy>
  <cp:lastPrinted>2015-01-19T12:47:27Z</cp:lastPrinted>
  <dcterms:created xsi:type="dcterms:W3CDTF">2010-05-19T10:50:44Z</dcterms:created>
  <dcterms:modified xsi:type="dcterms:W3CDTF">2021-04-01T07:33:47Z</dcterms:modified>
  <cp:category/>
  <cp:version/>
  <cp:contentType/>
  <cp:contentStatus/>
</cp:coreProperties>
</file>